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cakhPe1oXNaWo0GBZ6EEJnB1x0zSqJch4hZwz40SnBuVThPSHMQonkqJTBlHO9O00pB8cutSaXjqtAYiKPTylg==" workbookSaltValue="siDuxco2zwunqiBwUw04iQ==" workbookSpinCount="100000" lockStructure="1"/>
  <bookViews>
    <workbookView xWindow="105" yWindow="-120" windowWidth="15480" windowHeight="1156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Funkční zkouška" sheetId="11" r:id="rId5"/>
    <sheet name="Školení obsluh PZ" sheetId="6" r:id="rId6"/>
    <sheet name="Školení odpov.osob za PZ " sheetId="7" r:id="rId7"/>
    <sheet name="Školení obsluh plyn.kotlů" sheetId="8" r:id="rId8"/>
    <sheet name="Cenová rekapitulace" sheetId="10" r:id="rId9"/>
  </sheets>
  <calcPr calcId="152511"/>
</workbook>
</file>

<file path=xl/calcChain.xml><?xml version="1.0" encoding="utf-8"?>
<calcChain xmlns="http://schemas.openxmlformats.org/spreadsheetml/2006/main">
  <c r="I9" i="11" l="1"/>
  <c r="K8" i="11" l="1"/>
  <c r="K7" i="11"/>
  <c r="K9" i="11" s="1"/>
  <c r="B8" i="10" s="1"/>
  <c r="I13" i="9" l="1"/>
  <c r="I12" i="9"/>
  <c r="G14" i="9" l="1"/>
  <c r="I11" i="9"/>
  <c r="I10" i="9"/>
  <c r="I9" i="9"/>
  <c r="I8" i="9"/>
  <c r="I7" i="9"/>
  <c r="D8" i="8"/>
  <c r="F7" i="8"/>
  <c r="F8" i="8" s="1"/>
  <c r="B11" i="10" s="1"/>
  <c r="F8" i="7"/>
  <c r="H7" i="7"/>
  <c r="H8" i="7" s="1"/>
  <c r="B10" i="10" s="1"/>
  <c r="G9" i="6"/>
  <c r="I8" i="6"/>
  <c r="I9" i="6" s="1"/>
  <c r="B9" i="10" s="1"/>
  <c r="K27" i="5"/>
  <c r="K24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I28" i="5"/>
  <c r="K24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I27" i="4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I21" i="1"/>
  <c r="I14" i="9" l="1"/>
  <c r="K28" i="5"/>
  <c r="B7" i="10" s="1"/>
  <c r="K21" i="1"/>
  <c r="B5" i="10" s="1"/>
  <c r="K27" i="4"/>
  <c r="B6" i="10" s="1"/>
  <c r="B12" i="10"/>
  <c r="B13" i="10" l="1"/>
</calcChain>
</file>

<file path=xl/sharedStrings.xml><?xml version="1.0" encoding="utf-8"?>
<sst xmlns="http://schemas.openxmlformats.org/spreadsheetml/2006/main" count="368" uniqueCount="110">
  <si>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</si>
  <si>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</si>
  <si>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</si>
  <si>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</si>
  <si>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</si>
  <si>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</si>
  <si>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</si>
  <si>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</si>
  <si>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</si>
  <si>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</si>
  <si>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</si>
  <si>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</si>
  <si>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</si>
  <si>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</si>
  <si>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</si>
  <si>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</si>
  <si>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</si>
  <si>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</si>
  <si>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</si>
  <si>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délka</t>
  </si>
  <si>
    <t xml:space="preserve">cca </t>
  </si>
  <si>
    <t xml:space="preserve">2500 m </t>
  </si>
  <si>
    <t>Spotřebiče</t>
  </si>
  <si>
    <t>PZ 06 - Průmyslový plynovod</t>
  </si>
  <si>
    <t>Počet        ks</t>
  </si>
  <si>
    <t>Jm.výkon        kW</t>
  </si>
  <si>
    <t xml:space="preserve">Plánovaný termín revize   </t>
  </si>
  <si>
    <t>Školení obsluh PZ</t>
  </si>
  <si>
    <t>10/2013</t>
  </si>
  <si>
    <t>Požadovaná způsobilost: Oprávněná servisní organizace</t>
  </si>
  <si>
    <t>Perioda: 1 x za 1 rok</t>
  </si>
  <si>
    <t>vyhl. č. 85/1978 Sb. § 3</t>
  </si>
  <si>
    <t>Požadovaná způsobilost: Osoba znalá, nebo Revizní technik PZ</t>
  </si>
  <si>
    <t>Odborná prohlídka kotelny II. a III. Kategorie, dle vyhl. 91/1993 Sb. § 16</t>
  </si>
  <si>
    <t>Roční servis PZ (jedná se o kontrolu a servis plynových zařízení před topnou sezónou)</t>
  </si>
  <si>
    <t>Středisko S4 Hněvice</t>
  </si>
  <si>
    <t>Nabídková cena celkem za středisko HNĚVICE</t>
  </si>
  <si>
    <t>Vitogas 100</t>
  </si>
  <si>
    <t>05/2015</t>
  </si>
  <si>
    <t>Vitopend 100 turbo</t>
  </si>
  <si>
    <t>Paromat Simplex</t>
  </si>
  <si>
    <t>Junkers-ohřev</t>
  </si>
  <si>
    <t>Loko - ohřev</t>
  </si>
  <si>
    <t>sklad S4 Hněvice</t>
  </si>
  <si>
    <t>03/2014</t>
  </si>
  <si>
    <t xml:space="preserve">Plánovaný termín kontroly   </t>
  </si>
  <si>
    <t>03/2015</t>
  </si>
  <si>
    <t>Plánovaný termín kontroly</t>
  </si>
  <si>
    <t>03/2016</t>
  </si>
  <si>
    <t>03/2017</t>
  </si>
  <si>
    <t>05/2014</t>
  </si>
  <si>
    <t>VTL přívod</t>
  </si>
  <si>
    <t>k RSP</t>
  </si>
  <si>
    <t>06/2014  kontrola</t>
  </si>
  <si>
    <t>06/2015  revize</t>
  </si>
  <si>
    <t>06/2016 kontrola</t>
  </si>
  <si>
    <t>06/2017  kontrola</t>
  </si>
  <si>
    <t>po uzávěry před  nízkotlakou</t>
  </si>
  <si>
    <t>regul.stanici u kotelen</t>
  </si>
  <si>
    <t>05/2015  revize</t>
  </si>
  <si>
    <t>05/2014   kontrola</t>
  </si>
  <si>
    <t>05/2016  kontrola</t>
  </si>
  <si>
    <t>05/2017  kontrola</t>
  </si>
  <si>
    <t>05/2016</t>
  </si>
  <si>
    <t>05/2017</t>
  </si>
  <si>
    <t>10/2014</t>
  </si>
  <si>
    <t>3200 m</t>
  </si>
  <si>
    <t>12/2013</t>
  </si>
  <si>
    <t>12/2014</t>
  </si>
  <si>
    <t>12/2015</t>
  </si>
  <si>
    <t>12/2016</t>
  </si>
  <si>
    <t>09/2015</t>
  </si>
  <si>
    <t>do 9/2017</t>
  </si>
  <si>
    <t>od 9/2013</t>
  </si>
  <si>
    <t>Nabídková cena celkem za středisko Hněvice</t>
  </si>
  <si>
    <t>regulační stanice plynu 3000/2/1 - 463 č.0006854</t>
  </si>
  <si>
    <t>Nabídková cena celkem za sklad HNĚVICE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</si>
  <si>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</si>
  <si>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</si>
  <si>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</si>
  <si>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</si>
  <si>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Odborná prohlídka kotelny</t>
  </si>
  <si>
    <t>Cena celkem za středisko:</t>
  </si>
  <si>
    <t>Sklad Hněvice</t>
  </si>
  <si>
    <t>10/2006</t>
  </si>
  <si>
    <t>Kontrola dle vyhl. č. 85/1978 Sb. § 3</t>
  </si>
  <si>
    <t>02,06,10/2014</t>
  </si>
  <si>
    <t>02,06,10/2016</t>
  </si>
  <si>
    <t>02,06/2017</t>
  </si>
  <si>
    <t>kotelna HZS, III.kategorie</t>
  </si>
  <si>
    <t>kotelna elektro dílna, III.kategorie</t>
  </si>
  <si>
    <t>kotelna myčka, III.kategorie</t>
  </si>
  <si>
    <t>kotelna strojní dílna, III.kategorie</t>
  </si>
  <si>
    <t>kotelna AB, III.kategorie</t>
  </si>
  <si>
    <t>kotelna autodílna,II.kategorie</t>
  </si>
  <si>
    <t>kotelna kuchyně, III.kategorie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</si>
  <si>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</si>
  <si>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</si>
  <si>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</si>
  <si>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</si>
  <si>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STL regulační stanice</t>
  </si>
  <si>
    <t>VTL regulační stanice</t>
  </si>
  <si>
    <t xml:space="preserve">Nabídková cena celkem za sklad Hněvice </t>
  </si>
  <si>
    <t>02,06,10/2015</t>
  </si>
  <si>
    <t>Funkční zkouška</t>
  </si>
  <si>
    <r>
      <t xml:space="preserve">Požadovaná způsobilost: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RT PZ</t>
    </r>
  </si>
  <si>
    <t>Požadovaná způsobilost: RT PZ</t>
  </si>
  <si>
    <t>Školení obsluh plynových kotlů (zkoušky topičů)</t>
  </si>
  <si>
    <t>Plánovaný termín</t>
  </si>
  <si>
    <t>Celkový počet kontrol za plánované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</si>
</sst>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i/>
      <sz val="10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3" fillId="0" borderId="0" xfId="0" applyFo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5" xfId="0" applyBorder="1"/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7" xfId="0" applyNumberFormat="1" applyBorder="1"/>
    <xf numFmtId="49" fontId="0" fillId="0" borderId="7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/>
    </xf>
    <xf numFmtId="49" fontId="0" fillId="0" borderId="15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0" fillId="3" borderId="3" xfId="0" applyNumberFormat="1" applyFill="1" applyBorder="1"/>
    <xf numFmtId="164" fontId="0" fillId="0" borderId="4" xfId="0" applyNumberFormat="1" applyBorder="1"/>
    <xf numFmtId="164" fontId="0" fillId="4" borderId="4" xfId="0" applyNumberFormat="1" applyFill="1" applyBorder="1"/>
    <xf numFmtId="164" fontId="0" fillId="4" borderId="2" xfId="0" applyNumberFormat="1" applyFill="1" applyBorder="1"/>
    <xf numFmtId="164" fontId="0" fillId="4" borderId="7" xfId="0" applyNumberFormat="1" applyFill="1" applyBorder="1"/>
    <xf numFmtId="49" fontId="0" fillId="0" borderId="0" xfId="0" applyNumberFormat="1" applyFont="1" applyAlignment="1">
      <alignment horizontal="center"/>
    </xf>
    <xf numFmtId="164" fontId="0" fillId="3" borderId="3" xfId="0" applyNumberFormat="1" applyFill="1" applyBorder="1" applyAlignment="1">
      <alignment horizontal="right" vertical="center"/>
    </xf>
    <xf numFmtId="164" fontId="0" fillId="4" borderId="4" xfId="0" applyNumberFormat="1" applyFill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164" fontId="0" fillId="4" borderId="2" xfId="0" applyNumberFormat="1" applyFill="1" applyBorder="1" applyAlignment="1">
      <alignment horizontal="right" vertical="center"/>
    </xf>
    <xf numFmtId="164" fontId="0" fillId="4" borderId="7" xfId="0" applyNumberFormat="1" applyFill="1" applyBorder="1" applyAlignment="1">
      <alignment horizontal="right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164" fontId="0" fillId="3" borderId="3" xfId="0" applyNumberFormat="1" applyFill="1" applyBorder="1" applyAlignment="1">
      <alignment vertical="center"/>
    </xf>
    <xf numFmtId="164" fontId="0" fillId="4" borderId="4" xfId="0" applyNumberForma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164" fontId="0" fillId="4" borderId="7" xfId="0" applyNumberFormat="1" applyFill="1" applyBorder="1" applyAlignment="1">
      <alignment vertical="center"/>
    </xf>
    <xf numFmtId="164" fontId="0" fillId="4" borderId="5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4" fillId="5" borderId="0" xfId="0" applyFont="1" applyFill="1" applyBorder="1" applyAlignment="1">
      <alignment vertical="top" wrapText="1"/>
    </xf>
    <xf numFmtId="0" fontId="4" fillId="5" borderId="0" xfId="0" applyFont="1" applyFill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164" fontId="0" fillId="0" borderId="23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 vertical="center"/>
    </xf>
    <xf numFmtId="164" fontId="0" fillId="0" borderId="12" xfId="0" applyNumberFormat="1" applyBorder="1" applyAlignment="1">
      <alignment horizontal="right"/>
    </xf>
    <xf numFmtId="0" fontId="0" fillId="3" borderId="20" xfId="0" applyFill="1" applyBorder="1" applyAlignment="1">
      <alignment vertical="center"/>
    </xf>
    <xf numFmtId="164" fontId="0" fillId="3" borderId="21" xfId="0" applyNumberFormat="1" applyFill="1" applyBorder="1" applyAlignment="1">
      <alignment horizontal="right"/>
    </xf>
    <xf numFmtId="49" fontId="3" fillId="0" borderId="20" xfId="0" applyNumberFormat="1" applyFont="1" applyBorder="1" applyAlignment="1">
      <alignment wrapText="1"/>
    </xf>
    <xf numFmtId="49" fontId="3" fillId="0" borderId="24" xfId="0" applyNumberFormat="1" applyFont="1" applyBorder="1" applyAlignment="1">
      <alignment wrapText="1"/>
    </xf>
    <xf numFmtId="49" fontId="0" fillId="0" borderId="24" xfId="0" applyNumberFormat="1" applyBorder="1"/>
    <xf numFmtId="1" fontId="0" fillId="0" borderId="24" xfId="0" applyNumberFormat="1" applyBorder="1" applyAlignment="1">
      <alignment horizontal="center"/>
    </xf>
    <xf numFmtId="164" fontId="0" fillId="0" borderId="25" xfId="0" applyNumberFormat="1" applyBorder="1"/>
    <xf numFmtId="1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vertical="center"/>
    </xf>
    <xf numFmtId="0" fontId="0" fillId="0" borderId="15" xfId="0" applyBorder="1"/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164" fontId="0" fillId="4" borderId="15" xfId="0" applyNumberFormat="1" applyFill="1" applyBorder="1" applyAlignment="1">
      <alignment horizontal="right"/>
    </xf>
    <xf numFmtId="0" fontId="3" fillId="0" borderId="20" xfId="0" applyFont="1" applyBorder="1" applyAlignment="1">
      <alignment wrapText="1"/>
    </xf>
    <xf numFmtId="0" fontId="0" fillId="0" borderId="24" xfId="0" applyBorder="1" applyAlignment="1">
      <alignment horizontal="center" vertical="center"/>
    </xf>
    <xf numFmtId="0" fontId="0" fillId="0" borderId="24" xfId="0" applyBorder="1"/>
    <xf numFmtId="164" fontId="0" fillId="0" borderId="25" xfId="0" applyNumberFormat="1" applyBorder="1" applyAlignment="1">
      <alignment horizontal="right" vertical="center"/>
    </xf>
    <xf numFmtId="164" fontId="0" fillId="4" borderId="15" xfId="0" applyNumberFormat="1" applyFill="1" applyBorder="1"/>
    <xf numFmtId="0" fontId="0" fillId="0" borderId="15" xfId="0" applyNumberFormat="1" applyBorder="1"/>
    <xf numFmtId="49" fontId="0" fillId="0" borderId="15" xfId="0" applyNumberFormat="1" applyBorder="1"/>
    <xf numFmtId="0" fontId="0" fillId="0" borderId="15" xfId="0" applyNumberFormat="1" applyBorder="1" applyAlignment="1">
      <alignment horizontal="center"/>
    </xf>
    <xf numFmtId="49" fontId="0" fillId="0" borderId="24" xfId="0" applyNumberFormat="1" applyBorder="1" applyAlignment="1">
      <alignment horizontal="center" vertical="center"/>
    </xf>
    <xf numFmtId="0" fontId="10" fillId="2" borderId="1" xfId="0" applyFont="1" applyFill="1" applyBorder="1" applyAlignment="1">
      <alignment wrapText="1"/>
    </xf>
    <xf numFmtId="0" fontId="0" fillId="0" borderId="5" xfId="0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10" xfId="0" applyNumberFormat="1" applyBorder="1" applyAlignment="1">
      <alignment vertical="center"/>
    </xf>
    <xf numFmtId="0" fontId="0" fillId="0" borderId="9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NumberFormat="1" applyAlignment="1">
      <alignment horizontal="center"/>
    </xf>
    <xf numFmtId="4" fontId="5" fillId="0" borderId="14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center"/>
    </xf>
    <xf numFmtId="4" fontId="5" fillId="0" borderId="16" xfId="0" applyNumberFormat="1" applyFon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64" fontId="0" fillId="4" borderId="14" xfId="0" applyNumberFormat="1" applyFill="1" applyBorder="1" applyAlignment="1">
      <alignment horizontal="right" vertical="center"/>
    </xf>
    <xf numFmtId="164" fontId="0" fillId="4" borderId="15" xfId="0" applyNumberFormat="1" applyFill="1" applyBorder="1" applyAlignment="1">
      <alignment horizontal="right" vertical="center"/>
    </xf>
    <xf numFmtId="164" fontId="0" fillId="4" borderId="16" xfId="0" applyNumberFormat="1" applyFill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4" borderId="14" xfId="0" applyNumberFormat="1" applyFill="1" applyBorder="1" applyAlignment="1">
      <alignment vertical="center"/>
    </xf>
    <xf numFmtId="164" fontId="0" fillId="4" borderId="15" xfId="0" applyNumberFormat="1" applyFill="1" applyBorder="1" applyAlignment="1">
      <alignment vertical="center"/>
    </xf>
    <xf numFmtId="164" fontId="0" fillId="4" borderId="16" xfId="0" applyNumberFormat="1" applyFill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0" fillId="0" borderId="14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tabSelected="1" workbookViewId="0">
      <selection activeCell="I8" sqref="I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35</v>
      </c>
      <c r="B2" s="3"/>
      <c r="C2" s="3"/>
    </row>
    <row r="3" spans="1:11" ht="15.75" thickBot="1" x14ac:dyDescent="0.3"/>
    <row r="4" spans="1:11" ht="77.25" customHeight="1" thickBot="1" x14ac:dyDescent="0.3">
      <c r="A4" s="1" t="s">
        <v>34</v>
      </c>
      <c r="B4" s="1"/>
      <c r="C4" s="1"/>
      <c r="D4" s="2" t="s">
        <v>29</v>
      </c>
      <c r="E4" s="1" t="s">
        <v>30</v>
      </c>
    </row>
    <row r="6" spans="1:11" ht="15.75" thickBot="1" x14ac:dyDescent="0.3">
      <c r="D6" s="18" t="s">
        <v>73</v>
      </c>
      <c r="E6" s="19">
        <v>2014</v>
      </c>
      <c r="F6" s="19">
        <v>2015</v>
      </c>
      <c r="G6" s="19">
        <v>2016</v>
      </c>
      <c r="H6" s="18" t="s">
        <v>72</v>
      </c>
      <c r="I6" s="18"/>
    </row>
    <row r="7" spans="1:11" ht="48.75" thickBot="1" x14ac:dyDescent="0.3">
      <c r="A7" s="34" t="s">
        <v>22</v>
      </c>
      <c r="B7" s="34" t="s">
        <v>24</v>
      </c>
      <c r="C7" s="34" t="s">
        <v>25</v>
      </c>
      <c r="D7" s="34" t="s">
        <v>108</v>
      </c>
      <c r="E7" s="34" t="s">
        <v>108</v>
      </c>
      <c r="F7" s="34" t="s">
        <v>108</v>
      </c>
      <c r="G7" s="34" t="s">
        <v>108</v>
      </c>
      <c r="H7" s="34" t="s">
        <v>108</v>
      </c>
      <c r="I7" s="34" t="s">
        <v>109</v>
      </c>
      <c r="J7" s="34" t="s">
        <v>0</v>
      </c>
      <c r="K7" s="34" t="s">
        <v>1</v>
      </c>
    </row>
    <row r="8" spans="1:11" x14ac:dyDescent="0.25">
      <c r="A8" s="4" t="s">
        <v>37</v>
      </c>
      <c r="B8" s="31">
        <v>1</v>
      </c>
      <c r="C8" s="10">
        <v>35</v>
      </c>
      <c r="D8" s="25" t="s">
        <v>67</v>
      </c>
      <c r="E8" s="25" t="s">
        <v>68</v>
      </c>
      <c r="F8" s="25" t="s">
        <v>69</v>
      </c>
      <c r="G8" s="25" t="s">
        <v>70</v>
      </c>
      <c r="H8" s="25"/>
      <c r="I8" s="37">
        <v>4</v>
      </c>
      <c r="J8" s="42"/>
      <c r="K8" s="41">
        <f>I8*J8</f>
        <v>0</v>
      </c>
    </row>
    <row r="9" spans="1:11" x14ac:dyDescent="0.25">
      <c r="A9" s="5" t="s">
        <v>39</v>
      </c>
      <c r="B9" s="7">
        <v>14</v>
      </c>
      <c r="C9" s="8">
        <v>24</v>
      </c>
      <c r="D9" s="11" t="s">
        <v>67</v>
      </c>
      <c r="E9" s="11" t="s">
        <v>68</v>
      </c>
      <c r="F9" s="11" t="s">
        <v>69</v>
      </c>
      <c r="G9" s="11" t="s">
        <v>70</v>
      </c>
      <c r="H9" s="11"/>
      <c r="I9" s="38">
        <v>56</v>
      </c>
      <c r="J9" s="43"/>
      <c r="K9" s="41">
        <f t="shared" ref="K9:K20" si="0">I9*J9</f>
        <v>0</v>
      </c>
    </row>
    <row r="10" spans="1:11" x14ac:dyDescent="0.25">
      <c r="A10" s="5" t="s">
        <v>40</v>
      </c>
      <c r="B10" s="7">
        <v>1</v>
      </c>
      <c r="C10" s="8">
        <v>105</v>
      </c>
      <c r="D10" s="11" t="s">
        <v>67</v>
      </c>
      <c r="E10" s="11" t="s">
        <v>68</v>
      </c>
      <c r="F10" s="11" t="s">
        <v>69</v>
      </c>
      <c r="G10" s="11" t="s">
        <v>70</v>
      </c>
      <c r="H10" s="11"/>
      <c r="I10" s="38">
        <v>4</v>
      </c>
      <c r="J10" s="43"/>
      <c r="K10" s="41">
        <f t="shared" si="0"/>
        <v>0</v>
      </c>
    </row>
    <row r="11" spans="1:11" x14ac:dyDescent="0.25">
      <c r="A11" s="5" t="s">
        <v>40</v>
      </c>
      <c r="B11" s="7">
        <v>2</v>
      </c>
      <c r="C11" s="8">
        <v>130</v>
      </c>
      <c r="D11" s="11" t="s">
        <v>67</v>
      </c>
      <c r="E11" s="11" t="s">
        <v>68</v>
      </c>
      <c r="F11" s="11" t="s">
        <v>69</v>
      </c>
      <c r="G11" s="11" t="s">
        <v>70</v>
      </c>
      <c r="H11" s="11"/>
      <c r="I11" s="38">
        <v>8</v>
      </c>
      <c r="J11" s="43"/>
      <c r="K11" s="41">
        <f t="shared" si="0"/>
        <v>0</v>
      </c>
    </row>
    <row r="12" spans="1:11" x14ac:dyDescent="0.25">
      <c r="A12" s="5" t="s">
        <v>40</v>
      </c>
      <c r="B12" s="7">
        <v>1</v>
      </c>
      <c r="C12" s="8">
        <v>345</v>
      </c>
      <c r="D12" s="11" t="s">
        <v>67</v>
      </c>
      <c r="E12" s="11" t="s">
        <v>68</v>
      </c>
      <c r="F12" s="11" t="s">
        <v>69</v>
      </c>
      <c r="G12" s="11" t="s">
        <v>70</v>
      </c>
      <c r="H12" s="11"/>
      <c r="I12" s="38">
        <v>4</v>
      </c>
      <c r="J12" s="43"/>
      <c r="K12" s="41">
        <f t="shared" si="0"/>
        <v>0</v>
      </c>
    </row>
    <row r="13" spans="1:11" x14ac:dyDescent="0.25">
      <c r="A13" s="5" t="s">
        <v>40</v>
      </c>
      <c r="B13" s="7">
        <v>1</v>
      </c>
      <c r="C13" s="8">
        <v>285</v>
      </c>
      <c r="D13" s="11" t="s">
        <v>67</v>
      </c>
      <c r="E13" s="11" t="s">
        <v>68</v>
      </c>
      <c r="F13" s="11" t="s">
        <v>69</v>
      </c>
      <c r="G13" s="11" t="s">
        <v>70</v>
      </c>
      <c r="H13" s="11"/>
      <c r="I13" s="38">
        <v>4</v>
      </c>
      <c r="J13" s="43"/>
      <c r="K13" s="41">
        <f t="shared" si="0"/>
        <v>0</v>
      </c>
    </row>
    <row r="14" spans="1:11" x14ac:dyDescent="0.25">
      <c r="A14" s="5" t="s">
        <v>37</v>
      </c>
      <c r="B14" s="5">
        <v>3</v>
      </c>
      <c r="C14" s="8">
        <v>84</v>
      </c>
      <c r="D14" s="11" t="s">
        <v>67</v>
      </c>
      <c r="E14" s="11" t="s">
        <v>68</v>
      </c>
      <c r="F14" s="11" t="s">
        <v>69</v>
      </c>
      <c r="G14" s="11" t="s">
        <v>70</v>
      </c>
      <c r="H14" s="11"/>
      <c r="I14" s="38">
        <v>12</v>
      </c>
      <c r="J14" s="43"/>
      <c r="K14" s="41">
        <f t="shared" si="0"/>
        <v>0</v>
      </c>
    </row>
    <row r="15" spans="1:11" x14ac:dyDescent="0.25">
      <c r="A15" s="5" t="s">
        <v>37</v>
      </c>
      <c r="B15" s="26">
        <v>1</v>
      </c>
      <c r="C15" s="13">
        <v>42</v>
      </c>
      <c r="D15" s="22" t="s">
        <v>67</v>
      </c>
      <c r="E15" s="22" t="s">
        <v>68</v>
      </c>
      <c r="F15" s="22" t="s">
        <v>69</v>
      </c>
      <c r="G15" s="22" t="s">
        <v>70</v>
      </c>
      <c r="H15" s="22"/>
      <c r="I15" s="39">
        <v>4</v>
      </c>
      <c r="J15" s="44"/>
      <c r="K15" s="41">
        <f t="shared" si="0"/>
        <v>0</v>
      </c>
    </row>
    <row r="16" spans="1:11" x14ac:dyDescent="0.25">
      <c r="A16" s="5" t="s">
        <v>37</v>
      </c>
      <c r="B16" s="29">
        <v>2</v>
      </c>
      <c r="C16" s="8">
        <v>48</v>
      </c>
      <c r="D16" s="11" t="s">
        <v>67</v>
      </c>
      <c r="E16" s="11" t="s">
        <v>68</v>
      </c>
      <c r="F16" s="11" t="s">
        <v>69</v>
      </c>
      <c r="G16" s="11" t="s">
        <v>70</v>
      </c>
      <c r="H16" s="11"/>
      <c r="I16" s="38">
        <v>8</v>
      </c>
      <c r="J16" s="43"/>
      <c r="K16" s="41">
        <f t="shared" si="0"/>
        <v>0</v>
      </c>
    </row>
    <row r="17" spans="1:11" x14ac:dyDescent="0.25">
      <c r="A17" s="5" t="s">
        <v>40</v>
      </c>
      <c r="B17" s="7">
        <v>2</v>
      </c>
      <c r="C17" s="8">
        <v>225</v>
      </c>
      <c r="D17" s="11" t="s">
        <v>67</v>
      </c>
      <c r="E17" s="11" t="s">
        <v>68</v>
      </c>
      <c r="F17" s="11" t="s">
        <v>69</v>
      </c>
      <c r="G17" s="25" t="s">
        <v>70</v>
      </c>
      <c r="H17" s="11"/>
      <c r="I17" s="38">
        <v>8</v>
      </c>
      <c r="J17" s="43"/>
      <c r="K17" s="41">
        <f t="shared" si="0"/>
        <v>0</v>
      </c>
    </row>
    <row r="18" spans="1:11" x14ac:dyDescent="0.25">
      <c r="A18" s="5" t="s">
        <v>40</v>
      </c>
      <c r="B18" s="7">
        <v>1</v>
      </c>
      <c r="C18" s="8">
        <v>170</v>
      </c>
      <c r="D18" s="11" t="s">
        <v>67</v>
      </c>
      <c r="E18" s="11" t="s">
        <v>68</v>
      </c>
      <c r="F18" s="11" t="s">
        <v>69</v>
      </c>
      <c r="G18" s="11" t="s">
        <v>70</v>
      </c>
      <c r="H18" s="11"/>
      <c r="I18" s="38">
        <v>4</v>
      </c>
      <c r="J18" s="43"/>
      <c r="K18" s="41">
        <f t="shared" si="0"/>
        <v>0</v>
      </c>
    </row>
    <row r="19" spans="1:11" x14ac:dyDescent="0.25">
      <c r="A19" s="5" t="s">
        <v>41</v>
      </c>
      <c r="B19" s="5">
        <v>2</v>
      </c>
      <c r="C19" s="8">
        <v>24</v>
      </c>
      <c r="D19" s="11" t="s">
        <v>67</v>
      </c>
      <c r="E19" s="11" t="s">
        <v>68</v>
      </c>
      <c r="F19" s="11" t="s">
        <v>69</v>
      </c>
      <c r="G19" s="11" t="s">
        <v>70</v>
      </c>
      <c r="H19" s="11"/>
      <c r="I19" s="38">
        <v>8</v>
      </c>
      <c r="J19" s="43"/>
      <c r="K19" s="41">
        <f t="shared" si="0"/>
        <v>0</v>
      </c>
    </row>
    <row r="20" spans="1:11" ht="15.75" thickBot="1" x14ac:dyDescent="0.3">
      <c r="A20" s="26" t="s">
        <v>42</v>
      </c>
      <c r="B20" s="12">
        <v>1</v>
      </c>
      <c r="C20" s="13">
        <v>75</v>
      </c>
      <c r="D20" s="22" t="s">
        <v>67</v>
      </c>
      <c r="E20" s="22" t="s">
        <v>68</v>
      </c>
      <c r="F20" s="22" t="s">
        <v>69</v>
      </c>
      <c r="G20" s="22" t="s">
        <v>70</v>
      </c>
      <c r="H20" s="22"/>
      <c r="I20" s="39">
        <v>4</v>
      </c>
      <c r="J20" s="44"/>
      <c r="K20" s="41">
        <f t="shared" si="0"/>
        <v>0</v>
      </c>
    </row>
    <row r="21" spans="1:11" ht="31.5" thickTop="1" thickBot="1" x14ac:dyDescent="0.3">
      <c r="A21" s="75" t="s">
        <v>74</v>
      </c>
      <c r="B21" s="76"/>
      <c r="C21" s="77"/>
      <c r="D21" s="77"/>
      <c r="E21" s="77"/>
      <c r="F21" s="77"/>
      <c r="G21" s="77"/>
      <c r="H21" s="77"/>
      <c r="I21" s="80">
        <f>SUM(I8:I20)</f>
        <v>128</v>
      </c>
      <c r="J21" s="79"/>
      <c r="K21" s="40">
        <f>SUM(K8:K20)</f>
        <v>0</v>
      </c>
    </row>
  </sheetData>
  <sheetProtection algorithmName="SHA-512" hashValue="6nYjU9vSVs5RVqsjNjTsd5xnHoIT6kbDbuxfgq3RluHgO2Ed4+BcXWN6eaLvDg2HK98/xb2Bmx50in6D+khlmg==" saltValue="Z95FQJdtqwoMmWWqxutHBw==" spinCount="100000" sheet="1" objects="1" scenarios="1"/>
  <protectedRanges>
    <protectedRange sqref="J8:J20" name="Oblast1"/>
  </protectedRanges>
  <pageMargins left="0.7" right="0.7" top="0.75" bottom="0.75" header="0.3" footer="0.3"/>
  <pageSetup paperSize="9" scale="9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7"/>
  <sheetViews>
    <sheetView zoomScale="85" zoomScaleNormal="85" workbookViewId="0">
      <selection activeCell="I8" sqref="I8"/>
    </sheetView>
  </sheetViews>
  <sheetFormatPr defaultRowHeight="15" x14ac:dyDescent="0.25"/>
  <cols>
    <col min="1" max="1" width="28.140625" customWidth="1"/>
    <col min="2" max="2" width="7.5703125" bestFit="1" customWidth="1"/>
    <col min="3" max="4" width="11.140625" customWidth="1"/>
    <col min="5" max="5" width="18.28515625" customWidth="1"/>
    <col min="6" max="6" width="13.140625" customWidth="1"/>
    <col min="7" max="7" width="18.140625" customWidth="1"/>
    <col min="8" max="8" width="15.7109375" customWidth="1"/>
    <col min="9" max="10" width="11.42578125" customWidth="1"/>
    <col min="11" max="11" width="15" customWidth="1"/>
  </cols>
  <sheetData>
    <row r="2" spans="1:11" x14ac:dyDescent="0.25">
      <c r="A2" s="3" t="s">
        <v>43</v>
      </c>
      <c r="B2" s="3"/>
      <c r="C2" s="3"/>
    </row>
    <row r="3" spans="1:11" ht="15.75" thickBot="1" x14ac:dyDescent="0.3"/>
    <row r="4" spans="1:11" ht="61.5" thickBot="1" x14ac:dyDescent="0.3">
      <c r="A4" s="1" t="s">
        <v>31</v>
      </c>
      <c r="B4" s="1"/>
      <c r="C4" s="1"/>
      <c r="D4" s="2" t="s">
        <v>32</v>
      </c>
      <c r="E4" s="1" t="s">
        <v>30</v>
      </c>
    </row>
    <row r="6" spans="1:11" ht="15.75" thickBot="1" x14ac:dyDescent="0.3">
      <c r="D6" s="45" t="s">
        <v>73</v>
      </c>
      <c r="E6" s="19">
        <v>2014</v>
      </c>
      <c r="F6" s="19">
        <v>2015</v>
      </c>
      <c r="G6" s="19">
        <v>2016</v>
      </c>
      <c r="H6" s="18" t="s">
        <v>72</v>
      </c>
      <c r="I6" s="18"/>
    </row>
    <row r="7" spans="1:11" ht="48.75" thickBot="1" x14ac:dyDescent="0.3">
      <c r="A7" s="34" t="s">
        <v>22</v>
      </c>
      <c r="B7" s="34" t="s">
        <v>24</v>
      </c>
      <c r="C7" s="34" t="s">
        <v>25</v>
      </c>
      <c r="D7" s="34" t="s">
        <v>45</v>
      </c>
      <c r="E7" s="34" t="s">
        <v>47</v>
      </c>
      <c r="F7" s="34" t="s">
        <v>47</v>
      </c>
      <c r="G7" s="34" t="s">
        <v>47</v>
      </c>
      <c r="H7" s="34" t="s">
        <v>47</v>
      </c>
      <c r="I7" s="34" t="s">
        <v>109</v>
      </c>
      <c r="J7" s="34" t="s">
        <v>0</v>
      </c>
      <c r="K7" s="34" t="s">
        <v>1</v>
      </c>
    </row>
    <row r="8" spans="1:11" x14ac:dyDescent="0.25">
      <c r="A8" s="4" t="s">
        <v>37</v>
      </c>
      <c r="B8" s="31">
        <v>1</v>
      </c>
      <c r="C8" s="10">
        <v>35</v>
      </c>
      <c r="D8" s="32"/>
      <c r="E8" s="25" t="s">
        <v>50</v>
      </c>
      <c r="F8" s="33"/>
      <c r="G8" s="25" t="s">
        <v>63</v>
      </c>
      <c r="H8" s="25" t="s">
        <v>64</v>
      </c>
      <c r="I8" s="37">
        <v>3</v>
      </c>
      <c r="J8" s="47"/>
      <c r="K8" s="48">
        <f>I8*J8</f>
        <v>0</v>
      </c>
    </row>
    <row r="9" spans="1:11" x14ac:dyDescent="0.25">
      <c r="A9" s="5" t="s">
        <v>39</v>
      </c>
      <c r="B9" s="7">
        <v>14</v>
      </c>
      <c r="C9" s="8">
        <v>24</v>
      </c>
      <c r="D9" s="28"/>
      <c r="E9" s="11" t="s">
        <v>50</v>
      </c>
      <c r="F9" s="27"/>
      <c r="G9" s="11" t="s">
        <v>63</v>
      </c>
      <c r="H9" s="11" t="s">
        <v>64</v>
      </c>
      <c r="I9" s="38">
        <v>42</v>
      </c>
      <c r="J9" s="49"/>
      <c r="K9" s="48">
        <f t="shared" ref="K9:K20" si="0">I9*J9</f>
        <v>0</v>
      </c>
    </row>
    <row r="10" spans="1:11" x14ac:dyDescent="0.25">
      <c r="A10" s="5" t="s">
        <v>40</v>
      </c>
      <c r="B10" s="7">
        <v>1</v>
      </c>
      <c r="C10" s="8">
        <v>105</v>
      </c>
      <c r="D10" s="28"/>
      <c r="E10" s="11" t="s">
        <v>50</v>
      </c>
      <c r="F10" s="27"/>
      <c r="G10" s="11" t="s">
        <v>63</v>
      </c>
      <c r="H10" s="11" t="s">
        <v>64</v>
      </c>
      <c r="I10" s="38">
        <v>3</v>
      </c>
      <c r="J10" s="49"/>
      <c r="K10" s="48">
        <f t="shared" si="0"/>
        <v>0</v>
      </c>
    </row>
    <row r="11" spans="1:11" x14ac:dyDescent="0.25">
      <c r="A11" s="5" t="s">
        <v>40</v>
      </c>
      <c r="B11" s="7">
        <v>2</v>
      </c>
      <c r="C11" s="8">
        <v>130</v>
      </c>
      <c r="D11" s="28"/>
      <c r="E11" s="11" t="s">
        <v>50</v>
      </c>
      <c r="F11" s="27"/>
      <c r="G11" s="11" t="s">
        <v>63</v>
      </c>
      <c r="H11" s="11" t="s">
        <v>64</v>
      </c>
      <c r="I11" s="38">
        <v>6</v>
      </c>
      <c r="J11" s="49"/>
      <c r="K11" s="48">
        <f t="shared" si="0"/>
        <v>0</v>
      </c>
    </row>
    <row r="12" spans="1:11" x14ac:dyDescent="0.25">
      <c r="A12" s="5" t="s">
        <v>40</v>
      </c>
      <c r="B12" s="7">
        <v>1</v>
      </c>
      <c r="C12" s="8">
        <v>345</v>
      </c>
      <c r="D12" s="28"/>
      <c r="E12" s="11" t="s">
        <v>50</v>
      </c>
      <c r="F12" s="27"/>
      <c r="G12" s="11" t="s">
        <v>63</v>
      </c>
      <c r="H12" s="11" t="s">
        <v>64</v>
      </c>
      <c r="I12" s="38">
        <v>3</v>
      </c>
      <c r="J12" s="49"/>
      <c r="K12" s="48">
        <f t="shared" si="0"/>
        <v>0</v>
      </c>
    </row>
    <row r="13" spans="1:11" x14ac:dyDescent="0.25">
      <c r="A13" s="5" t="s">
        <v>40</v>
      </c>
      <c r="B13" s="7">
        <v>1</v>
      </c>
      <c r="C13" s="8">
        <v>285</v>
      </c>
      <c r="D13" s="28"/>
      <c r="E13" s="11" t="s">
        <v>50</v>
      </c>
      <c r="F13" s="27"/>
      <c r="G13" s="11" t="s">
        <v>63</v>
      </c>
      <c r="H13" s="11" t="s">
        <v>64</v>
      </c>
      <c r="I13" s="38">
        <v>3</v>
      </c>
      <c r="J13" s="49"/>
      <c r="K13" s="48">
        <f t="shared" si="0"/>
        <v>0</v>
      </c>
    </row>
    <row r="14" spans="1:11" x14ac:dyDescent="0.25">
      <c r="A14" s="5" t="s">
        <v>37</v>
      </c>
      <c r="B14" s="5">
        <v>3</v>
      </c>
      <c r="C14" s="8">
        <v>84</v>
      </c>
      <c r="D14" s="28"/>
      <c r="E14" s="11" t="s">
        <v>50</v>
      </c>
      <c r="F14" s="27"/>
      <c r="G14" s="11" t="s">
        <v>63</v>
      </c>
      <c r="H14" s="11" t="s">
        <v>64</v>
      </c>
      <c r="I14" s="38">
        <v>9</v>
      </c>
      <c r="J14" s="49"/>
      <c r="K14" s="48">
        <f t="shared" si="0"/>
        <v>0</v>
      </c>
    </row>
    <row r="15" spans="1:11" x14ac:dyDescent="0.25">
      <c r="A15" s="5" t="s">
        <v>37</v>
      </c>
      <c r="B15" s="26">
        <v>1</v>
      </c>
      <c r="C15" s="13">
        <v>42</v>
      </c>
      <c r="D15" s="24"/>
      <c r="E15" s="22" t="s">
        <v>50</v>
      </c>
      <c r="F15" s="20"/>
      <c r="G15" s="22" t="s">
        <v>63</v>
      </c>
      <c r="H15" s="22" t="s">
        <v>64</v>
      </c>
      <c r="I15" s="38">
        <v>3</v>
      </c>
      <c r="J15" s="49"/>
      <c r="K15" s="48">
        <f t="shared" si="0"/>
        <v>0</v>
      </c>
    </row>
    <row r="16" spans="1:11" x14ac:dyDescent="0.25">
      <c r="A16" s="5" t="s">
        <v>37</v>
      </c>
      <c r="B16" s="29">
        <v>2</v>
      </c>
      <c r="C16" s="8">
        <v>48</v>
      </c>
      <c r="D16" s="20"/>
      <c r="E16" s="11" t="s">
        <v>50</v>
      </c>
      <c r="F16" s="20"/>
      <c r="G16" s="11" t="s">
        <v>63</v>
      </c>
      <c r="H16" s="11" t="s">
        <v>64</v>
      </c>
      <c r="I16" s="38">
        <v>6</v>
      </c>
      <c r="J16" s="49"/>
      <c r="K16" s="48">
        <f t="shared" si="0"/>
        <v>0</v>
      </c>
    </row>
    <row r="17" spans="1:11" x14ac:dyDescent="0.25">
      <c r="A17" s="5" t="s">
        <v>40</v>
      </c>
      <c r="B17" s="7">
        <v>2</v>
      </c>
      <c r="C17" s="8">
        <v>225</v>
      </c>
      <c r="D17" s="20"/>
      <c r="E17" s="11" t="s">
        <v>50</v>
      </c>
      <c r="F17" s="20"/>
      <c r="G17" s="11" t="s">
        <v>63</v>
      </c>
      <c r="H17" s="11" t="s">
        <v>64</v>
      </c>
      <c r="I17" s="38">
        <v>6</v>
      </c>
      <c r="J17" s="49"/>
      <c r="K17" s="48">
        <f t="shared" si="0"/>
        <v>0</v>
      </c>
    </row>
    <row r="18" spans="1:11" x14ac:dyDescent="0.25">
      <c r="A18" s="5" t="s">
        <v>40</v>
      </c>
      <c r="B18" s="7">
        <v>1</v>
      </c>
      <c r="C18" s="8">
        <v>170</v>
      </c>
      <c r="D18" s="20"/>
      <c r="E18" s="11" t="s">
        <v>50</v>
      </c>
      <c r="F18" s="20"/>
      <c r="G18" s="11" t="s">
        <v>63</v>
      </c>
      <c r="H18" s="11" t="s">
        <v>64</v>
      </c>
      <c r="I18" s="38">
        <v>3</v>
      </c>
      <c r="J18" s="49"/>
      <c r="K18" s="48">
        <f t="shared" si="0"/>
        <v>0</v>
      </c>
    </row>
    <row r="19" spans="1:11" x14ac:dyDescent="0.25">
      <c r="A19" s="5" t="s">
        <v>41</v>
      </c>
      <c r="B19" s="5">
        <v>2</v>
      </c>
      <c r="C19" s="8">
        <v>24</v>
      </c>
      <c r="D19" s="20"/>
      <c r="E19" s="11" t="s">
        <v>50</v>
      </c>
      <c r="F19" s="20"/>
      <c r="G19" s="11" t="s">
        <v>63</v>
      </c>
      <c r="H19" s="11" t="s">
        <v>64</v>
      </c>
      <c r="I19" s="38">
        <v>6</v>
      </c>
      <c r="J19" s="49"/>
      <c r="K19" s="48">
        <f t="shared" si="0"/>
        <v>0</v>
      </c>
    </row>
    <row r="20" spans="1:11" ht="15.75" thickBot="1" x14ac:dyDescent="0.3">
      <c r="A20" s="26" t="s">
        <v>42</v>
      </c>
      <c r="B20" s="12">
        <v>1</v>
      </c>
      <c r="C20" s="13">
        <v>75</v>
      </c>
      <c r="D20" s="21"/>
      <c r="E20" s="22" t="s">
        <v>50</v>
      </c>
      <c r="F20" s="21"/>
      <c r="G20" s="22" t="s">
        <v>63</v>
      </c>
      <c r="H20" s="22" t="s">
        <v>64</v>
      </c>
      <c r="I20" s="39">
        <v>3</v>
      </c>
      <c r="J20" s="50"/>
      <c r="K20" s="48">
        <f t="shared" si="0"/>
        <v>0</v>
      </c>
    </row>
    <row r="21" spans="1:11" x14ac:dyDescent="0.25">
      <c r="A21" s="14" t="s">
        <v>23</v>
      </c>
      <c r="B21" s="6" t="s">
        <v>19</v>
      </c>
      <c r="C21" s="108"/>
      <c r="D21" s="111"/>
      <c r="E21" s="114" t="s">
        <v>53</v>
      </c>
      <c r="F21" s="111"/>
      <c r="G21" s="114" t="s">
        <v>55</v>
      </c>
      <c r="H21" s="114" t="s">
        <v>56</v>
      </c>
      <c r="I21" s="117">
        <v>3</v>
      </c>
      <c r="J21" s="120"/>
      <c r="K21" s="123">
        <f>I21*J21</f>
        <v>0</v>
      </c>
    </row>
    <row r="22" spans="1:11" x14ac:dyDescent="0.25">
      <c r="A22" s="16" t="s">
        <v>51</v>
      </c>
      <c r="B22" s="7" t="s">
        <v>20</v>
      </c>
      <c r="C22" s="109"/>
      <c r="D22" s="112"/>
      <c r="E22" s="115"/>
      <c r="F22" s="112"/>
      <c r="G22" s="115"/>
      <c r="H22" s="115"/>
      <c r="I22" s="118"/>
      <c r="J22" s="121"/>
      <c r="K22" s="124"/>
    </row>
    <row r="23" spans="1:11" ht="15.75" thickBot="1" x14ac:dyDescent="0.3">
      <c r="A23" s="30" t="s">
        <v>52</v>
      </c>
      <c r="B23" s="26" t="s">
        <v>21</v>
      </c>
      <c r="C23" s="110"/>
      <c r="D23" s="113"/>
      <c r="E23" s="116"/>
      <c r="F23" s="113"/>
      <c r="G23" s="116"/>
      <c r="H23" s="116"/>
      <c r="I23" s="119"/>
      <c r="J23" s="122"/>
      <c r="K23" s="125"/>
    </row>
    <row r="24" spans="1:11" x14ac:dyDescent="0.25">
      <c r="A24" s="14" t="s">
        <v>23</v>
      </c>
      <c r="B24" s="23" t="s">
        <v>19</v>
      </c>
      <c r="C24" s="108"/>
      <c r="D24" s="111"/>
      <c r="E24" s="114" t="s">
        <v>60</v>
      </c>
      <c r="F24" s="111"/>
      <c r="G24" s="114" t="s">
        <v>61</v>
      </c>
      <c r="H24" s="114" t="s">
        <v>62</v>
      </c>
      <c r="I24" s="117">
        <v>3</v>
      </c>
      <c r="J24" s="120"/>
      <c r="K24" s="123">
        <f>I24*J24</f>
        <v>0</v>
      </c>
    </row>
    <row r="25" spans="1:11" x14ac:dyDescent="0.25">
      <c r="A25" s="16" t="s">
        <v>57</v>
      </c>
      <c r="B25" s="5" t="s">
        <v>20</v>
      </c>
      <c r="C25" s="109"/>
      <c r="D25" s="112"/>
      <c r="E25" s="115"/>
      <c r="F25" s="112"/>
      <c r="G25" s="115"/>
      <c r="H25" s="115"/>
      <c r="I25" s="118"/>
      <c r="J25" s="121"/>
      <c r="K25" s="124"/>
    </row>
    <row r="26" spans="1:11" ht="15.75" thickBot="1" x14ac:dyDescent="0.3">
      <c r="A26" s="30" t="s">
        <v>58</v>
      </c>
      <c r="B26" s="26" t="s">
        <v>66</v>
      </c>
      <c r="C26" s="109"/>
      <c r="D26" s="112"/>
      <c r="E26" s="115"/>
      <c r="F26" s="112"/>
      <c r="G26" s="115"/>
      <c r="H26" s="115"/>
      <c r="I26" s="118"/>
      <c r="J26" s="121"/>
      <c r="K26" s="125"/>
    </row>
    <row r="27" spans="1:11" ht="31.5" thickTop="1" thickBot="1" x14ac:dyDescent="0.3">
      <c r="A27" s="75" t="s">
        <v>74</v>
      </c>
      <c r="B27" s="76"/>
      <c r="C27" s="77"/>
      <c r="D27" s="77"/>
      <c r="E27" s="77"/>
      <c r="F27" s="77"/>
      <c r="G27" s="77"/>
      <c r="H27" s="77"/>
      <c r="I27" s="80">
        <f>SUM(I8:I26)</f>
        <v>102</v>
      </c>
      <c r="J27" s="89"/>
      <c r="K27" s="46">
        <f>SUM(K8:K26)</f>
        <v>0</v>
      </c>
    </row>
  </sheetData>
  <sheetProtection algorithmName="SHA-512" hashValue="m9J1q3HrlgtnQEyf+Kg4lr6BkT26Y7Yc6r9Cz6NvsFuE12Cf3OjiBei1xuy7dP9VsXAS2j7IWncNpWlXIXoopA==" saltValue="WoJTEuh1q1q7wfAfLKEfOQ==" spinCount="100000" sheet="1" objects="1" scenarios="1"/>
  <protectedRanges>
    <protectedRange sqref="J8:J26" name="Oblast1"/>
  </protectedRanges>
  <mergeCells count="18">
    <mergeCell ref="I21:I23"/>
    <mergeCell ref="I24:I26"/>
    <mergeCell ref="J21:J23"/>
    <mergeCell ref="J24:J26"/>
    <mergeCell ref="K21:K23"/>
    <mergeCell ref="K24:K26"/>
    <mergeCell ref="F21:F23"/>
    <mergeCell ref="F24:F26"/>
    <mergeCell ref="G21:G23"/>
    <mergeCell ref="G24:G26"/>
    <mergeCell ref="H21:H23"/>
    <mergeCell ref="H24:H26"/>
    <mergeCell ref="C21:C23"/>
    <mergeCell ref="C24:C26"/>
    <mergeCell ref="D21:D23"/>
    <mergeCell ref="D24:D26"/>
    <mergeCell ref="E21:E23"/>
    <mergeCell ref="E24:E26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H7" sqref="H7"/>
    </sheetView>
  </sheetViews>
  <sheetFormatPr defaultRowHeight="15" x14ac:dyDescent="0.25"/>
  <cols>
    <col min="1" max="1" width="34.8554687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43</v>
      </c>
    </row>
    <row r="3" spans="1:9" ht="15.75" thickBot="1" x14ac:dyDescent="0.3"/>
    <row r="4" spans="1:9" ht="25.5" thickBot="1" x14ac:dyDescent="0.3">
      <c r="A4" s="1" t="s">
        <v>33</v>
      </c>
      <c r="B4" s="95" t="s">
        <v>106</v>
      </c>
      <c r="C4" s="1" t="s">
        <v>3</v>
      </c>
    </row>
    <row r="5" spans="1:9" s="19" customFormat="1" ht="15.75" thickBot="1" x14ac:dyDescent="0.3">
      <c r="B5" s="19" t="s">
        <v>73</v>
      </c>
      <c r="C5" s="19">
        <v>2014</v>
      </c>
      <c r="D5" s="19">
        <v>2015</v>
      </c>
      <c r="E5" s="19">
        <v>2016</v>
      </c>
      <c r="F5" s="19" t="s">
        <v>72</v>
      </c>
    </row>
    <row r="6" spans="1:9" ht="48.75" thickBot="1" x14ac:dyDescent="0.3">
      <c r="A6" s="34" t="s">
        <v>18</v>
      </c>
      <c r="B6" s="34" t="s">
        <v>13</v>
      </c>
      <c r="C6" s="34" t="s">
        <v>13</v>
      </c>
      <c r="D6" s="34" t="s">
        <v>13</v>
      </c>
      <c r="E6" s="34" t="s">
        <v>13</v>
      </c>
      <c r="F6" s="34" t="s">
        <v>13</v>
      </c>
      <c r="G6" s="34" t="s">
        <v>14</v>
      </c>
      <c r="H6" s="34" t="s">
        <v>0</v>
      </c>
      <c r="I6" s="34" t="s">
        <v>1</v>
      </c>
    </row>
    <row r="7" spans="1:9" x14ac:dyDescent="0.25">
      <c r="A7" s="97" t="s">
        <v>89</v>
      </c>
      <c r="B7" s="32"/>
      <c r="C7" s="62" t="s">
        <v>44</v>
      </c>
      <c r="D7" s="62" t="s">
        <v>46</v>
      </c>
      <c r="E7" s="62" t="s">
        <v>48</v>
      </c>
      <c r="F7" s="62" t="s">
        <v>49</v>
      </c>
      <c r="G7" s="4">
        <v>4</v>
      </c>
      <c r="H7" s="42"/>
      <c r="I7" s="41">
        <f>G7*H7</f>
        <v>0</v>
      </c>
    </row>
    <row r="8" spans="1:9" x14ac:dyDescent="0.25">
      <c r="A8" s="98" t="s">
        <v>90</v>
      </c>
      <c r="B8" s="28"/>
      <c r="C8" s="63" t="s">
        <v>44</v>
      </c>
      <c r="D8" s="63" t="s">
        <v>46</v>
      </c>
      <c r="E8" s="63" t="s">
        <v>48</v>
      </c>
      <c r="F8" s="63" t="s">
        <v>49</v>
      </c>
      <c r="G8" s="5">
        <v>4</v>
      </c>
      <c r="H8" s="43"/>
      <c r="I8" s="41">
        <f t="shared" ref="I8:I13" si="0">G8*H8</f>
        <v>0</v>
      </c>
    </row>
    <row r="9" spans="1:9" x14ac:dyDescent="0.25">
      <c r="A9" s="98" t="s">
        <v>91</v>
      </c>
      <c r="B9" s="28"/>
      <c r="C9" s="63" t="s">
        <v>44</v>
      </c>
      <c r="D9" s="63" t="s">
        <v>46</v>
      </c>
      <c r="E9" s="63" t="s">
        <v>48</v>
      </c>
      <c r="F9" s="63" t="s">
        <v>49</v>
      </c>
      <c r="G9" s="5">
        <v>4</v>
      </c>
      <c r="H9" s="43"/>
      <c r="I9" s="41">
        <f t="shared" si="0"/>
        <v>0</v>
      </c>
    </row>
    <row r="10" spans="1:9" x14ac:dyDescent="0.25">
      <c r="A10" s="98" t="s">
        <v>93</v>
      </c>
      <c r="B10" s="28"/>
      <c r="C10" s="63" t="s">
        <v>44</v>
      </c>
      <c r="D10" s="63" t="s">
        <v>46</v>
      </c>
      <c r="E10" s="63" t="s">
        <v>48</v>
      </c>
      <c r="F10" s="63" t="s">
        <v>49</v>
      </c>
      <c r="G10" s="5">
        <v>4</v>
      </c>
      <c r="H10" s="43"/>
      <c r="I10" s="41">
        <f t="shared" si="0"/>
        <v>0</v>
      </c>
    </row>
    <row r="11" spans="1:9" x14ac:dyDescent="0.25">
      <c r="A11" s="98" t="s">
        <v>92</v>
      </c>
      <c r="B11" s="28"/>
      <c r="C11" s="99" t="s">
        <v>44</v>
      </c>
      <c r="D11" s="63" t="s">
        <v>46</v>
      </c>
      <c r="E11" s="63" t="s">
        <v>48</v>
      </c>
      <c r="F11" s="63" t="s">
        <v>49</v>
      </c>
      <c r="G11" s="5">
        <v>4</v>
      </c>
      <c r="H11" s="43"/>
      <c r="I11" s="41">
        <f t="shared" si="0"/>
        <v>0</v>
      </c>
    </row>
    <row r="12" spans="1:9" x14ac:dyDescent="0.25">
      <c r="A12" s="98" t="s">
        <v>94</v>
      </c>
      <c r="B12" s="28"/>
      <c r="C12" s="63" t="s">
        <v>44</v>
      </c>
      <c r="D12" s="63" t="s">
        <v>44</v>
      </c>
      <c r="E12" s="63" t="s">
        <v>44</v>
      </c>
      <c r="F12" s="63" t="s">
        <v>44</v>
      </c>
      <c r="G12" s="5">
        <v>4</v>
      </c>
      <c r="H12" s="43"/>
      <c r="I12" s="41">
        <f t="shared" si="0"/>
        <v>0</v>
      </c>
    </row>
    <row r="13" spans="1:9" ht="15.75" thickBot="1" x14ac:dyDescent="0.3">
      <c r="A13" s="98" t="s">
        <v>95</v>
      </c>
      <c r="B13" s="28"/>
      <c r="C13" s="63" t="s">
        <v>44</v>
      </c>
      <c r="D13" s="63" t="s">
        <v>44</v>
      </c>
      <c r="E13" s="63" t="s">
        <v>44</v>
      </c>
      <c r="F13" s="63" t="s">
        <v>44</v>
      </c>
      <c r="G13" s="104">
        <v>4</v>
      </c>
      <c r="H13" s="43"/>
      <c r="I13" s="41">
        <f t="shared" si="0"/>
        <v>0</v>
      </c>
    </row>
    <row r="14" spans="1:9" ht="31.5" thickTop="1" thickBot="1" x14ac:dyDescent="0.3">
      <c r="A14" s="86" t="s">
        <v>76</v>
      </c>
      <c r="B14" s="88"/>
      <c r="C14" s="88"/>
      <c r="D14" s="88"/>
      <c r="E14" s="88"/>
      <c r="F14" s="88"/>
      <c r="G14" s="87">
        <f>SUM(G7:G13)</f>
        <v>28</v>
      </c>
      <c r="H14" s="79"/>
      <c r="I14" s="40">
        <f>SUM(I7:I13)</f>
        <v>0</v>
      </c>
    </row>
  </sheetData>
  <sheetProtection algorithmName="SHA-512" hashValue="tD5tnshzB6482GZPhQ1+0qZOF3t0BF8Ccv3tponjCvR2eJXZfUTu5Z6ou3DEKUh1b4zeQtD7JmgayBBxlmmQ2g==" saltValue="4SdmiRxK9r3mIFZY/nSGYg==" spinCount="100000" sheet="1" objects="1" scenarios="1"/>
  <protectedRanges>
    <protectedRange sqref="H7:H13" name="Oblast1"/>
  </protectedRange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8"/>
  <sheetViews>
    <sheetView zoomScaleNormal="100" workbookViewId="0">
      <selection activeCell="N8" sqref="N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8.28515625" customWidth="1"/>
    <col min="5" max="5" width="18.42578125" customWidth="1"/>
    <col min="6" max="6" width="16.5703125" customWidth="1"/>
    <col min="7" max="7" width="16.42578125" customWidth="1"/>
    <col min="8" max="8" width="17" customWidth="1"/>
    <col min="10" max="10" width="14.42578125" customWidth="1"/>
  </cols>
  <sheetData>
    <row r="2" spans="1:11" x14ac:dyDescent="0.25">
      <c r="A2" s="3" t="s">
        <v>43</v>
      </c>
      <c r="B2" s="3"/>
      <c r="C2" s="3"/>
    </row>
    <row r="3" spans="1:11" ht="15.75" thickBot="1" x14ac:dyDescent="0.3"/>
    <row r="4" spans="1:11" ht="37.5" thickBot="1" x14ac:dyDescent="0.3">
      <c r="A4" s="1" t="s">
        <v>6</v>
      </c>
      <c r="B4" s="1"/>
      <c r="C4" s="1"/>
      <c r="D4" s="2" t="s">
        <v>5</v>
      </c>
      <c r="E4" s="1" t="s">
        <v>7</v>
      </c>
    </row>
    <row r="6" spans="1:11" ht="15.75" thickBot="1" x14ac:dyDescent="0.3">
      <c r="D6" s="18" t="s">
        <v>73</v>
      </c>
      <c r="E6" s="19">
        <v>2014</v>
      </c>
      <c r="F6" s="19">
        <v>2015</v>
      </c>
      <c r="G6" s="107">
        <v>2016</v>
      </c>
      <c r="H6" t="s">
        <v>72</v>
      </c>
    </row>
    <row r="7" spans="1:11" ht="60.75" thickBot="1" x14ac:dyDescent="0.3">
      <c r="A7" s="34" t="s">
        <v>22</v>
      </c>
      <c r="B7" s="34" t="s">
        <v>24</v>
      </c>
      <c r="C7" s="34" t="s">
        <v>25</v>
      </c>
      <c r="D7" s="34" t="s">
        <v>26</v>
      </c>
      <c r="E7" s="34" t="s">
        <v>2</v>
      </c>
      <c r="F7" s="34" t="s">
        <v>2</v>
      </c>
      <c r="G7" s="34" t="s">
        <v>2</v>
      </c>
      <c r="H7" s="34" t="s">
        <v>2</v>
      </c>
      <c r="I7" s="34" t="s">
        <v>4</v>
      </c>
      <c r="J7" s="34" t="s">
        <v>0</v>
      </c>
      <c r="K7" s="34" t="s">
        <v>1</v>
      </c>
    </row>
    <row r="8" spans="1:11" x14ac:dyDescent="0.25">
      <c r="A8" s="4" t="s">
        <v>37</v>
      </c>
      <c r="B8" s="31">
        <v>1</v>
      </c>
      <c r="C8" s="10">
        <v>35</v>
      </c>
      <c r="D8" s="25"/>
      <c r="E8" s="25"/>
      <c r="F8" s="25" t="s">
        <v>38</v>
      </c>
      <c r="G8" s="25"/>
      <c r="H8" s="25"/>
      <c r="I8" s="31">
        <v>1</v>
      </c>
      <c r="J8" s="54"/>
      <c r="K8" s="55">
        <f>I8*J8</f>
        <v>0</v>
      </c>
    </row>
    <row r="9" spans="1:11" x14ac:dyDescent="0.25">
      <c r="A9" s="5" t="s">
        <v>39</v>
      </c>
      <c r="B9" s="7">
        <v>14</v>
      </c>
      <c r="C9" s="8">
        <v>24</v>
      </c>
      <c r="D9" s="11"/>
      <c r="E9" s="11"/>
      <c r="F9" s="11" t="s">
        <v>38</v>
      </c>
      <c r="G9" s="11"/>
      <c r="H9" s="11"/>
      <c r="I9" s="7">
        <v>14</v>
      </c>
      <c r="J9" s="56"/>
      <c r="K9" s="55">
        <f t="shared" ref="K9:K20" si="0">I9*J9</f>
        <v>0</v>
      </c>
    </row>
    <row r="10" spans="1:11" x14ac:dyDescent="0.25">
      <c r="A10" s="5" t="s">
        <v>40</v>
      </c>
      <c r="B10" s="7">
        <v>1</v>
      </c>
      <c r="C10" s="8">
        <v>105</v>
      </c>
      <c r="D10" s="11"/>
      <c r="E10" s="11"/>
      <c r="F10" s="11" t="s">
        <v>38</v>
      </c>
      <c r="G10" s="11"/>
      <c r="H10" s="11"/>
      <c r="I10" s="7">
        <v>1</v>
      </c>
      <c r="J10" s="56"/>
      <c r="K10" s="55">
        <f t="shared" si="0"/>
        <v>0</v>
      </c>
    </row>
    <row r="11" spans="1:11" x14ac:dyDescent="0.25">
      <c r="A11" s="5" t="s">
        <v>40</v>
      </c>
      <c r="B11" s="7">
        <v>2</v>
      </c>
      <c r="C11" s="8">
        <v>130</v>
      </c>
      <c r="D11" s="11"/>
      <c r="E11" s="11"/>
      <c r="F11" s="11" t="s">
        <v>38</v>
      </c>
      <c r="G11" s="11"/>
      <c r="H11" s="11"/>
      <c r="I11" s="7">
        <v>2</v>
      </c>
      <c r="J11" s="56"/>
      <c r="K11" s="55">
        <f t="shared" si="0"/>
        <v>0</v>
      </c>
    </row>
    <row r="12" spans="1:11" x14ac:dyDescent="0.25">
      <c r="A12" s="5" t="s">
        <v>40</v>
      </c>
      <c r="B12" s="7">
        <v>1</v>
      </c>
      <c r="C12" s="8">
        <v>345</v>
      </c>
      <c r="D12" s="11"/>
      <c r="E12" s="11"/>
      <c r="F12" s="11" t="s">
        <v>38</v>
      </c>
      <c r="G12" s="11"/>
      <c r="H12" s="11"/>
      <c r="I12" s="7">
        <v>1</v>
      </c>
      <c r="J12" s="56"/>
      <c r="K12" s="55">
        <f t="shared" si="0"/>
        <v>0</v>
      </c>
    </row>
    <row r="13" spans="1:11" x14ac:dyDescent="0.25">
      <c r="A13" s="5" t="s">
        <v>40</v>
      </c>
      <c r="B13" s="7">
        <v>1</v>
      </c>
      <c r="C13" s="8">
        <v>285</v>
      </c>
      <c r="D13" s="11"/>
      <c r="E13" s="11"/>
      <c r="F13" s="11" t="s">
        <v>38</v>
      </c>
      <c r="G13" s="11"/>
      <c r="H13" s="11"/>
      <c r="I13" s="7">
        <v>1</v>
      </c>
      <c r="J13" s="56"/>
      <c r="K13" s="55">
        <f t="shared" si="0"/>
        <v>0</v>
      </c>
    </row>
    <row r="14" spans="1:11" x14ac:dyDescent="0.25">
      <c r="A14" s="5" t="s">
        <v>37</v>
      </c>
      <c r="B14" s="5">
        <v>3</v>
      </c>
      <c r="C14" s="8">
        <v>84</v>
      </c>
      <c r="D14" s="11"/>
      <c r="E14" s="11"/>
      <c r="F14" s="11" t="s">
        <v>38</v>
      </c>
      <c r="G14" s="11"/>
      <c r="H14" s="11"/>
      <c r="I14" s="5">
        <v>3</v>
      </c>
      <c r="J14" s="56"/>
      <c r="K14" s="55">
        <f t="shared" si="0"/>
        <v>0</v>
      </c>
    </row>
    <row r="15" spans="1:11" x14ac:dyDescent="0.25">
      <c r="A15" s="5" t="s">
        <v>37</v>
      </c>
      <c r="B15" s="26">
        <v>1</v>
      </c>
      <c r="C15" s="13">
        <v>42</v>
      </c>
      <c r="D15" s="22"/>
      <c r="E15" s="22"/>
      <c r="F15" s="11" t="s">
        <v>38</v>
      </c>
      <c r="G15" s="22"/>
      <c r="H15" s="22"/>
      <c r="I15" s="26">
        <v>1</v>
      </c>
      <c r="J15" s="57"/>
      <c r="K15" s="55">
        <f t="shared" si="0"/>
        <v>0</v>
      </c>
    </row>
    <row r="16" spans="1:11" x14ac:dyDescent="0.25">
      <c r="A16" s="5" t="s">
        <v>37</v>
      </c>
      <c r="B16" s="29">
        <v>2</v>
      </c>
      <c r="C16" s="8">
        <v>48</v>
      </c>
      <c r="D16" s="11"/>
      <c r="E16" s="11"/>
      <c r="F16" s="11" t="s">
        <v>38</v>
      </c>
      <c r="G16" s="11"/>
      <c r="H16" s="11"/>
      <c r="I16" s="29">
        <v>2</v>
      </c>
      <c r="J16" s="56"/>
      <c r="K16" s="55">
        <f t="shared" si="0"/>
        <v>0</v>
      </c>
    </row>
    <row r="17" spans="1:11" x14ac:dyDescent="0.25">
      <c r="A17" s="5" t="s">
        <v>40</v>
      </c>
      <c r="B17" s="7">
        <v>2</v>
      </c>
      <c r="C17" s="8">
        <v>225</v>
      </c>
      <c r="D17" s="11"/>
      <c r="E17" s="11"/>
      <c r="F17" s="11" t="s">
        <v>38</v>
      </c>
      <c r="G17" s="11"/>
      <c r="H17" s="11"/>
      <c r="I17" s="7">
        <v>2</v>
      </c>
      <c r="J17" s="56"/>
      <c r="K17" s="55">
        <f t="shared" si="0"/>
        <v>0</v>
      </c>
    </row>
    <row r="18" spans="1:11" x14ac:dyDescent="0.25">
      <c r="A18" s="5" t="s">
        <v>40</v>
      </c>
      <c r="B18" s="7">
        <v>1</v>
      </c>
      <c r="C18" s="8">
        <v>170</v>
      </c>
      <c r="D18" s="11"/>
      <c r="E18" s="11"/>
      <c r="F18" s="11" t="s">
        <v>38</v>
      </c>
      <c r="G18" s="11"/>
      <c r="H18" s="11"/>
      <c r="I18" s="7">
        <v>1</v>
      </c>
      <c r="J18" s="56"/>
      <c r="K18" s="55">
        <f t="shared" si="0"/>
        <v>0</v>
      </c>
    </row>
    <row r="19" spans="1:11" x14ac:dyDescent="0.25">
      <c r="A19" s="5" t="s">
        <v>41</v>
      </c>
      <c r="B19" s="5">
        <v>2</v>
      </c>
      <c r="C19" s="8">
        <v>24</v>
      </c>
      <c r="D19" s="11"/>
      <c r="E19" s="11"/>
      <c r="F19" s="11" t="s">
        <v>38</v>
      </c>
      <c r="G19" s="11"/>
      <c r="H19" s="11"/>
      <c r="I19" s="5">
        <v>2</v>
      </c>
      <c r="J19" s="56"/>
      <c r="K19" s="55">
        <f t="shared" si="0"/>
        <v>0</v>
      </c>
    </row>
    <row r="20" spans="1:11" ht="15.75" thickBot="1" x14ac:dyDescent="0.3">
      <c r="A20" s="5" t="s">
        <v>42</v>
      </c>
      <c r="B20" s="7">
        <v>1</v>
      </c>
      <c r="C20" s="8">
        <v>75</v>
      </c>
      <c r="D20" s="11"/>
      <c r="E20" s="11"/>
      <c r="F20" s="11" t="s">
        <v>38</v>
      </c>
      <c r="G20" s="11"/>
      <c r="H20" s="11"/>
      <c r="I20" s="7">
        <v>1</v>
      </c>
      <c r="J20" s="56"/>
      <c r="K20" s="55">
        <f t="shared" si="0"/>
        <v>0</v>
      </c>
    </row>
    <row r="21" spans="1:11" x14ac:dyDescent="0.25">
      <c r="A21" s="14" t="s">
        <v>23</v>
      </c>
      <c r="B21" s="6" t="s">
        <v>19</v>
      </c>
      <c r="C21" s="108"/>
      <c r="D21" s="111"/>
      <c r="E21" s="111"/>
      <c r="F21" s="114" t="s">
        <v>54</v>
      </c>
      <c r="G21" s="114"/>
      <c r="H21" s="114"/>
      <c r="I21" s="132">
        <v>1</v>
      </c>
      <c r="J21" s="126"/>
      <c r="K21" s="129">
        <f>I21*J21</f>
        <v>0</v>
      </c>
    </row>
    <row r="22" spans="1:11" x14ac:dyDescent="0.25">
      <c r="A22" s="16" t="s">
        <v>51</v>
      </c>
      <c r="B22" s="7" t="s">
        <v>20</v>
      </c>
      <c r="C22" s="109"/>
      <c r="D22" s="112"/>
      <c r="E22" s="112"/>
      <c r="F22" s="115"/>
      <c r="G22" s="115"/>
      <c r="H22" s="115"/>
      <c r="I22" s="115"/>
      <c r="J22" s="127"/>
      <c r="K22" s="130"/>
    </row>
    <row r="23" spans="1:11" ht="15.75" thickBot="1" x14ac:dyDescent="0.3">
      <c r="A23" s="17" t="s">
        <v>52</v>
      </c>
      <c r="B23" s="9" t="s">
        <v>21</v>
      </c>
      <c r="C23" s="110"/>
      <c r="D23" s="113"/>
      <c r="E23" s="113"/>
      <c r="F23" s="116"/>
      <c r="G23" s="116"/>
      <c r="H23" s="116"/>
      <c r="I23" s="116"/>
      <c r="J23" s="128"/>
      <c r="K23" s="131"/>
    </row>
    <row r="24" spans="1:11" x14ac:dyDescent="0.25">
      <c r="A24" s="14" t="s">
        <v>23</v>
      </c>
      <c r="B24" s="11" t="s">
        <v>19</v>
      </c>
      <c r="C24" s="108"/>
      <c r="D24" s="111"/>
      <c r="E24" s="111"/>
      <c r="F24" s="114" t="s">
        <v>59</v>
      </c>
      <c r="G24" s="114"/>
      <c r="H24" s="114"/>
      <c r="I24" s="132">
        <v>1</v>
      </c>
      <c r="J24" s="126"/>
      <c r="K24" s="129">
        <f>I24*J24</f>
        <v>0</v>
      </c>
    </row>
    <row r="25" spans="1:11" x14ac:dyDescent="0.25">
      <c r="A25" s="16" t="s">
        <v>57</v>
      </c>
      <c r="B25" s="5" t="s">
        <v>20</v>
      </c>
      <c r="C25" s="109"/>
      <c r="D25" s="112"/>
      <c r="E25" s="112"/>
      <c r="F25" s="115"/>
      <c r="G25" s="115"/>
      <c r="H25" s="115"/>
      <c r="I25" s="115"/>
      <c r="J25" s="127"/>
      <c r="K25" s="130"/>
    </row>
    <row r="26" spans="1:11" ht="15.75" thickBot="1" x14ac:dyDescent="0.3">
      <c r="A26" s="17" t="s">
        <v>58</v>
      </c>
      <c r="B26" s="9" t="s">
        <v>66</v>
      </c>
      <c r="C26" s="110"/>
      <c r="D26" s="113"/>
      <c r="E26" s="113"/>
      <c r="F26" s="116"/>
      <c r="G26" s="116"/>
      <c r="H26" s="116"/>
      <c r="I26" s="116"/>
      <c r="J26" s="128"/>
      <c r="K26" s="131"/>
    </row>
    <row r="27" spans="1:11" ht="30.75" thickBot="1" x14ac:dyDescent="0.3">
      <c r="A27" s="51" t="s">
        <v>75</v>
      </c>
      <c r="B27" s="15"/>
      <c r="C27" s="15"/>
      <c r="D27" s="96"/>
      <c r="E27" s="96"/>
      <c r="F27" s="23" t="s">
        <v>71</v>
      </c>
      <c r="G27" s="96"/>
      <c r="H27" s="96"/>
      <c r="I27" s="52">
        <v>1</v>
      </c>
      <c r="J27" s="58"/>
      <c r="K27" s="59">
        <f>I27*J27</f>
        <v>0</v>
      </c>
    </row>
    <row r="28" spans="1:11" ht="31.5" thickTop="1" thickBot="1" x14ac:dyDescent="0.3">
      <c r="A28" s="75" t="s">
        <v>74</v>
      </c>
      <c r="B28" s="76"/>
      <c r="C28" s="77"/>
      <c r="D28" s="77"/>
      <c r="E28" s="77"/>
      <c r="F28" s="77"/>
      <c r="G28" s="77"/>
      <c r="H28" s="77"/>
      <c r="I28" s="78">
        <f>SUM(I8:I27)</f>
        <v>35</v>
      </c>
      <c r="J28" s="81"/>
      <c r="K28" s="53">
        <f>(SUM(K8:K20))+(K21+K24+K27)</f>
        <v>0</v>
      </c>
    </row>
  </sheetData>
  <sheetProtection algorithmName="SHA-512" hashValue="2bpg7E4GZB7mSxND+VLyRJqH8LxY9E2L8gCV8YNmzG0A+vF2PWDCxtC9pyMDtbutifVm7jh5lqKCkVN8NjOJTw==" saltValue="1nI2usFH8i/fmPI9aX3lkA==" spinCount="100000" sheet="1" objects="1" scenarios="1"/>
  <protectedRanges>
    <protectedRange sqref="J8:J27" name="Oblast1"/>
  </protectedRanges>
  <mergeCells count="18">
    <mergeCell ref="J24:J26"/>
    <mergeCell ref="K24:K26"/>
    <mergeCell ref="I21:I23"/>
    <mergeCell ref="J21:J23"/>
    <mergeCell ref="K21:K23"/>
    <mergeCell ref="I24:I26"/>
    <mergeCell ref="C21:C23"/>
    <mergeCell ref="H21:H23"/>
    <mergeCell ref="C24:C26"/>
    <mergeCell ref="H24:H26"/>
    <mergeCell ref="G21:G23"/>
    <mergeCell ref="F21:F23"/>
    <mergeCell ref="F24:F26"/>
    <mergeCell ref="E21:E23"/>
    <mergeCell ref="E24:E26"/>
    <mergeCell ref="D21:D23"/>
    <mergeCell ref="D24:D26"/>
    <mergeCell ref="G24:G26"/>
  </mergeCells>
  <pageMargins left="0.7" right="0.7" top="0.75" bottom="0.75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workbookViewId="0">
      <selection activeCell="J7" sqref="J7"/>
    </sheetView>
  </sheetViews>
  <sheetFormatPr defaultRowHeight="15" x14ac:dyDescent="0.25"/>
  <cols>
    <col min="1" max="1" width="26" customWidth="1"/>
    <col min="2" max="2" width="7.5703125" customWidth="1"/>
    <col min="3" max="3" width="6.7109375" customWidth="1"/>
    <col min="4" max="8" width="14.42578125" customWidth="1"/>
    <col min="9" max="10" width="11.42578125" customWidth="1"/>
    <col min="11" max="11" width="15.5703125" customWidth="1"/>
  </cols>
  <sheetData>
    <row r="1" spans="1:11" x14ac:dyDescent="0.25">
      <c r="A1" s="3" t="s">
        <v>43</v>
      </c>
      <c r="B1" s="3"/>
      <c r="C1" s="3"/>
    </row>
    <row r="2" spans="1:11" ht="15.75" thickBot="1" x14ac:dyDescent="0.3"/>
    <row r="3" spans="1:11" ht="49.5" thickBot="1" x14ac:dyDescent="0.3">
      <c r="A3" s="1" t="s">
        <v>96</v>
      </c>
      <c r="B3" s="1"/>
      <c r="C3" s="1"/>
      <c r="D3" s="2" t="s">
        <v>5</v>
      </c>
      <c r="E3" s="1" t="s">
        <v>97</v>
      </c>
    </row>
    <row r="5" spans="1:11" ht="15.75" thickBot="1" x14ac:dyDescent="0.3">
      <c r="D5" s="18" t="s">
        <v>73</v>
      </c>
      <c r="E5" s="19">
        <v>2014</v>
      </c>
      <c r="F5" s="19">
        <v>2015</v>
      </c>
      <c r="G5" s="19">
        <v>2016</v>
      </c>
      <c r="H5" s="18" t="s">
        <v>72</v>
      </c>
      <c r="I5" s="18"/>
    </row>
    <row r="6" spans="1:11" ht="48.75" thickBot="1" x14ac:dyDescent="0.3">
      <c r="A6" s="34" t="s">
        <v>22</v>
      </c>
      <c r="B6" s="34" t="s">
        <v>24</v>
      </c>
      <c r="C6" s="34" t="s">
        <v>25</v>
      </c>
      <c r="D6" s="34" t="s">
        <v>98</v>
      </c>
      <c r="E6" s="34" t="s">
        <v>98</v>
      </c>
      <c r="F6" s="34" t="s">
        <v>98</v>
      </c>
      <c r="G6" s="34" t="s">
        <v>98</v>
      </c>
      <c r="H6" s="34" t="s">
        <v>98</v>
      </c>
      <c r="I6" s="34" t="s">
        <v>99</v>
      </c>
      <c r="J6" s="34" t="s">
        <v>0</v>
      </c>
      <c r="K6" s="34" t="s">
        <v>1</v>
      </c>
    </row>
    <row r="7" spans="1:11" x14ac:dyDescent="0.25">
      <c r="A7" s="100" t="s">
        <v>100</v>
      </c>
      <c r="B7" s="15">
        <v>1</v>
      </c>
      <c r="C7" s="15"/>
      <c r="D7" s="105" t="s">
        <v>28</v>
      </c>
      <c r="E7" s="106" t="s">
        <v>86</v>
      </c>
      <c r="F7" s="106" t="s">
        <v>103</v>
      </c>
      <c r="G7" s="106" t="s">
        <v>87</v>
      </c>
      <c r="H7" s="106" t="s">
        <v>88</v>
      </c>
      <c r="I7" s="38">
        <v>12</v>
      </c>
      <c r="J7" s="43"/>
      <c r="K7" s="101">
        <f>I7*J7</f>
        <v>0</v>
      </c>
    </row>
    <row r="8" spans="1:11" ht="15.75" thickBot="1" x14ac:dyDescent="0.3">
      <c r="A8" s="102" t="s">
        <v>101</v>
      </c>
      <c r="B8" s="103">
        <v>1</v>
      </c>
      <c r="C8" s="103"/>
      <c r="D8" s="105" t="s">
        <v>28</v>
      </c>
      <c r="E8" s="9" t="s">
        <v>86</v>
      </c>
      <c r="F8" s="9" t="s">
        <v>103</v>
      </c>
      <c r="G8" s="9" t="s">
        <v>87</v>
      </c>
      <c r="H8" s="9" t="s">
        <v>88</v>
      </c>
      <c r="I8" s="39">
        <v>12</v>
      </c>
      <c r="J8" s="44"/>
      <c r="K8" s="101">
        <f>I8*J8</f>
        <v>0</v>
      </c>
    </row>
    <row r="9" spans="1:11" ht="31.5" thickTop="1" thickBot="1" x14ac:dyDescent="0.3">
      <c r="A9" s="75" t="s">
        <v>102</v>
      </c>
      <c r="B9" s="76"/>
      <c r="C9" s="77"/>
      <c r="D9" s="77"/>
      <c r="E9" s="77"/>
      <c r="F9" s="77"/>
      <c r="G9" s="77"/>
      <c r="H9" s="77"/>
      <c r="I9" s="80">
        <f>SUM(I7:I8)</f>
        <v>24</v>
      </c>
      <c r="J9" s="81"/>
      <c r="K9" s="53">
        <f>SUM(K7:K8)</f>
        <v>0</v>
      </c>
    </row>
  </sheetData>
  <sheetProtection algorithmName="SHA-512" hashValue="Xu3m0zmsEkpOakdy9NfbtorH8GxrtiwMV1qxXIl3HPr6s0aWlHrQyABk4eCO62BDG68KOA5o6KuE6LEkQyYZwQ==" saltValue="CNB2Wd8sdbccNSMehPR1kA==" spinCount="100000" sheet="1" objects="1" scenarios="1"/>
  <protectedRanges>
    <protectedRange sqref="J7:J8" name="Oblast1"/>
  </protectedRanges>
  <pageMargins left="0.7" right="0.7" top="0.78740157499999996" bottom="0.78740157499999996" header="0.3" footer="0.3"/>
  <pageSetup paperSize="9" scale="86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43</v>
      </c>
    </row>
    <row r="3" spans="1:9" ht="15.75" thickBot="1" x14ac:dyDescent="0.3"/>
    <row r="4" spans="1:9" ht="49.5" thickBot="1" x14ac:dyDescent="0.3">
      <c r="A4" s="1" t="s">
        <v>8</v>
      </c>
      <c r="B4" s="2" t="s">
        <v>5</v>
      </c>
      <c r="C4" s="1" t="s">
        <v>7</v>
      </c>
    </row>
    <row r="5" spans="1:9" x14ac:dyDescent="0.25">
      <c r="A5" s="60"/>
      <c r="B5" s="61"/>
      <c r="C5" s="60"/>
    </row>
    <row r="6" spans="1:9" s="64" customFormat="1" ht="15.75" thickBot="1" x14ac:dyDescent="0.3">
      <c r="B6" s="64" t="s">
        <v>73</v>
      </c>
      <c r="C6" s="64">
        <v>2014</v>
      </c>
      <c r="D6" s="64">
        <v>2015</v>
      </c>
      <c r="E6" s="64">
        <v>2016</v>
      </c>
      <c r="F6" s="64" t="s">
        <v>72</v>
      </c>
    </row>
    <row r="7" spans="1:9" ht="48.75" thickBot="1" x14ac:dyDescent="0.3">
      <c r="A7" s="34" t="s">
        <v>12</v>
      </c>
      <c r="B7" s="34" t="s">
        <v>9</v>
      </c>
      <c r="C7" s="34" t="s">
        <v>9</v>
      </c>
      <c r="D7" s="34" t="s">
        <v>9</v>
      </c>
      <c r="E7" s="34" t="s">
        <v>9</v>
      </c>
      <c r="F7" s="34" t="s">
        <v>9</v>
      </c>
      <c r="G7" s="34" t="s">
        <v>10</v>
      </c>
      <c r="H7" s="34" t="s">
        <v>11</v>
      </c>
      <c r="I7" s="34" t="s">
        <v>1</v>
      </c>
    </row>
    <row r="8" spans="1:9" ht="15.75" thickBot="1" x14ac:dyDescent="0.3">
      <c r="A8" s="82">
        <v>19</v>
      </c>
      <c r="B8" s="36" t="s">
        <v>28</v>
      </c>
      <c r="C8" s="83"/>
      <c r="D8" s="83"/>
      <c r="E8" s="36" t="s">
        <v>84</v>
      </c>
      <c r="F8" s="82"/>
      <c r="G8" s="84">
        <v>2</v>
      </c>
      <c r="H8" s="85"/>
      <c r="I8" s="41">
        <f>G8*H8</f>
        <v>0</v>
      </c>
    </row>
    <row r="9" spans="1:9" ht="31.5" thickTop="1" thickBot="1" x14ac:dyDescent="0.3">
      <c r="A9" s="86" t="s">
        <v>76</v>
      </c>
      <c r="B9" s="87"/>
      <c r="C9" s="87"/>
      <c r="D9" s="87"/>
      <c r="E9" s="87"/>
      <c r="F9" s="88"/>
      <c r="G9" s="87">
        <f>G8</f>
        <v>2</v>
      </c>
      <c r="H9" s="79"/>
      <c r="I9" s="40">
        <f>I8</f>
        <v>0</v>
      </c>
    </row>
  </sheetData>
  <sheetProtection algorithmName="SHA-512" hashValue="Zi2yQq9bEajPQqOu+1VuGCXbagYN5iHcwLdeG6DqGWRidFzk0P58e9iFS8CFI35DpbW0RPpixq6B9eiDQnPsZw==" saltValue="Jw+pDaCcr445T5yJl7uZzQ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G7" sqref="G7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</cols>
  <sheetData>
    <row r="2" spans="1:8" x14ac:dyDescent="0.25">
      <c r="A2" s="3" t="s">
        <v>43</v>
      </c>
    </row>
    <row r="3" spans="1:8" ht="15.75" thickBot="1" x14ac:dyDescent="0.3"/>
    <row r="4" spans="1:8" ht="37.5" thickBot="1" x14ac:dyDescent="0.3">
      <c r="A4" s="1" t="s">
        <v>15</v>
      </c>
      <c r="B4" s="2" t="s">
        <v>5</v>
      </c>
      <c r="C4" s="1" t="s">
        <v>7</v>
      </c>
    </row>
    <row r="5" spans="1:8" ht="15.75" thickBot="1" x14ac:dyDescent="0.3"/>
    <row r="6" spans="1:8" ht="48.75" thickBot="1" x14ac:dyDescent="0.3">
      <c r="A6" s="34" t="s">
        <v>12</v>
      </c>
      <c r="B6" s="34" t="s">
        <v>9</v>
      </c>
      <c r="C6" s="34" t="s">
        <v>9</v>
      </c>
      <c r="D6" s="34" t="s">
        <v>9</v>
      </c>
      <c r="E6" s="34" t="s">
        <v>9</v>
      </c>
      <c r="F6" s="34" t="s">
        <v>10</v>
      </c>
      <c r="G6" s="34" t="s">
        <v>11</v>
      </c>
      <c r="H6" s="34" t="s">
        <v>1</v>
      </c>
    </row>
    <row r="7" spans="1:8" ht="15.75" thickBot="1" x14ac:dyDescent="0.3">
      <c r="A7" s="82">
        <v>1</v>
      </c>
      <c r="B7" s="83" t="s">
        <v>28</v>
      </c>
      <c r="C7" s="83"/>
      <c r="D7" s="83"/>
      <c r="E7" s="83"/>
      <c r="F7" s="84">
        <v>1</v>
      </c>
      <c r="G7" s="90"/>
      <c r="H7" s="41">
        <f>F7*G7</f>
        <v>0</v>
      </c>
    </row>
    <row r="8" spans="1:8" ht="31.5" thickTop="1" thickBot="1" x14ac:dyDescent="0.3">
      <c r="A8" s="86" t="s">
        <v>76</v>
      </c>
      <c r="B8" s="87"/>
      <c r="C8" s="87"/>
      <c r="D8" s="87"/>
      <c r="E8" s="87"/>
      <c r="F8" s="87">
        <f>F7</f>
        <v>1</v>
      </c>
      <c r="G8" s="79"/>
      <c r="H8" s="40">
        <f>H7</f>
        <v>0</v>
      </c>
    </row>
  </sheetData>
  <sheetProtection algorithmName="SHA-512" hashValue="DlMZ2CQE+XfWf0xiGJ5yceC/Gr0evnW0MoRoY8zuZu7+flgOYJN8I5rY/X0fHK00wK7GlzFtj29IfVj9VK5Qdg==" saltValue="8aRParGmsJxB2gSO75zbyQ==" spinCount="100000" sheet="1" objects="1" scenarios="1"/>
  <protectedRanges>
    <protectedRange sqref="G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43</v>
      </c>
    </row>
    <row r="3" spans="1:6" ht="15.75" thickBot="1" x14ac:dyDescent="0.3"/>
    <row r="4" spans="1:6" ht="25.5" thickBot="1" x14ac:dyDescent="0.3">
      <c r="A4" s="1" t="s">
        <v>107</v>
      </c>
      <c r="B4" s="95" t="s">
        <v>105</v>
      </c>
      <c r="C4" s="1" t="s">
        <v>17</v>
      </c>
    </row>
    <row r="5" spans="1:6" ht="15.75" thickBot="1" x14ac:dyDescent="0.3"/>
    <row r="6" spans="1:6" ht="48.75" thickBot="1" x14ac:dyDescent="0.3">
      <c r="A6" s="34" t="s">
        <v>12</v>
      </c>
      <c r="B6" s="34" t="s">
        <v>9</v>
      </c>
      <c r="C6" s="34" t="s">
        <v>9</v>
      </c>
      <c r="D6" s="34" t="s">
        <v>10</v>
      </c>
      <c r="E6" s="34" t="s">
        <v>11</v>
      </c>
      <c r="F6" s="34" t="s">
        <v>1</v>
      </c>
    </row>
    <row r="7" spans="1:6" ht="15.75" thickBot="1" x14ac:dyDescent="0.3">
      <c r="A7" s="91">
        <v>10</v>
      </c>
      <c r="B7" s="35" t="s">
        <v>65</v>
      </c>
      <c r="C7" s="92"/>
      <c r="D7" s="93">
        <v>1</v>
      </c>
      <c r="E7" s="90"/>
      <c r="F7" s="41">
        <f>D7*E7</f>
        <v>0</v>
      </c>
    </row>
    <row r="8" spans="1:6" ht="31.5" thickTop="1" thickBot="1" x14ac:dyDescent="0.3">
      <c r="A8" s="86" t="s">
        <v>36</v>
      </c>
      <c r="B8" s="88"/>
      <c r="C8" s="88"/>
      <c r="D8" s="94">
        <f>D7</f>
        <v>1</v>
      </c>
      <c r="E8" s="79"/>
      <c r="F8" s="40">
        <f>F7</f>
        <v>0</v>
      </c>
    </row>
  </sheetData>
  <sheetProtection algorithmName="SHA-512" hashValue="Ycz/T53Lfov6/yh8yu3Z0hbDMk1mcpki7Qq4WlD50yT4s+QRn+BLAXdwKZVPcdB02rtZZhGHeODidttPwRImKg==" saltValue="HG4cLjr4iRJx6QmH/PHrWg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B13" sqref="B13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83</v>
      </c>
    </row>
    <row r="3" spans="1:2" ht="15.75" thickBot="1" x14ac:dyDescent="0.3"/>
    <row r="4" spans="1:2" ht="30.75" thickBot="1" x14ac:dyDescent="0.3">
      <c r="A4" s="65" t="s">
        <v>77</v>
      </c>
      <c r="B4" s="66" t="s">
        <v>78</v>
      </c>
    </row>
    <row r="5" spans="1:2" ht="30" x14ac:dyDescent="0.25">
      <c r="A5" s="67" t="s">
        <v>79</v>
      </c>
      <c r="B5" s="68">
        <f>'Kontrola a servis plynových zař'!K21</f>
        <v>0</v>
      </c>
    </row>
    <row r="6" spans="1:2" x14ac:dyDescent="0.25">
      <c r="A6" s="69" t="s">
        <v>85</v>
      </c>
      <c r="B6" s="70">
        <f>'Kontrola vč. plynovodu'!K27</f>
        <v>0</v>
      </c>
    </row>
    <row r="7" spans="1:2" x14ac:dyDescent="0.25">
      <c r="A7" s="69" t="s">
        <v>6</v>
      </c>
      <c r="B7" s="70">
        <f>'Revize plynových zařízení'!K28</f>
        <v>0</v>
      </c>
    </row>
    <row r="8" spans="1:2" x14ac:dyDescent="0.25">
      <c r="A8" s="69" t="s">
        <v>104</v>
      </c>
      <c r="B8" s="70">
        <f>'Funkční zkouška'!K9</f>
        <v>0</v>
      </c>
    </row>
    <row r="9" spans="1:2" x14ac:dyDescent="0.25">
      <c r="A9" s="69" t="s">
        <v>27</v>
      </c>
      <c r="B9" s="70">
        <f>'Školení obsluh PZ'!I9</f>
        <v>0</v>
      </c>
    </row>
    <row r="10" spans="1:2" x14ac:dyDescent="0.25">
      <c r="A10" s="69" t="s">
        <v>80</v>
      </c>
      <c r="B10" s="70">
        <f>'Školení odpov.osob za PZ '!H8</f>
        <v>0</v>
      </c>
    </row>
    <row r="11" spans="1:2" x14ac:dyDescent="0.25">
      <c r="A11" s="69" t="s">
        <v>16</v>
      </c>
      <c r="B11" s="70">
        <f>'Školení obsluh plyn.kotlů'!F8</f>
        <v>0</v>
      </c>
    </row>
    <row r="12" spans="1:2" ht="15.75" thickBot="1" x14ac:dyDescent="0.3">
      <c r="A12" s="71" t="s">
        <v>81</v>
      </c>
      <c r="B12" s="72">
        <f>'Odb.prohlídka kotelny'!I14</f>
        <v>0</v>
      </c>
    </row>
    <row r="13" spans="1:2" ht="15.75" thickBot="1" x14ac:dyDescent="0.3">
      <c r="A13" s="73" t="s">
        <v>82</v>
      </c>
      <c r="B13" s="74">
        <f>SUM(B5:B12)</f>
        <v>0</v>
      </c>
    </row>
  </sheetData>
  <sheetProtection algorithmName="SHA-512" hashValue="+ea5n3j3eqMuOJSlPIch5dsq+KsF5F2cR3L346VIsaAEV4rZKMCOrB0EtLaef1HFmldaRUsT0goHjzhHWI9pjQ==" saltValue="0oXCDO4vym0OFNtozzzQkA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Kontrola a servis plynových zař</vt:lpstr>
      <vt:lpstr>Kontrola vč. plynovodu</vt:lpstr>
      <vt:lpstr>Odb.prohlídka kotelny</vt:lpstr>
      <vt:lpstr>Revize plynových zařízení</vt:lpstr>
      <vt:lpstr>Funkční zkouška</vt:lpstr>
      <vt:lpstr>Školení obsluh PZ</vt:lpstr>
      <vt:lpstr>Školení odpov.osob za PZ 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2013-05-30T16:48:38Z</dcterms:modified>
</cp:coreProperties>
</file>